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076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<sst xmlns="http://schemas.openxmlformats.org/spreadsheetml/2006/main" count="26" uniqueCount="21">
  <si>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</si>
  <si>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</si>
  <si>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</si>
  <si>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</si>
  <si>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</si>
  <si>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</si>
  <si>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</si>
  <si>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</si>
  <si>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</si>
  <si>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</si>
  <si>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</si>
  <si>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</si>
  <si>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</si>
  <si>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</si>
  <si>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</si>
  <si>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</si>
  <si>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</si>
  <si>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</si>
  <si>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</si>
  <si>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</si>
  <si>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ΑΠΡΙΛΙΟ ΤΟΥ 2019 ΚΑΙ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</si>
</sst>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9" fontId="12" fillId="19" borderId="13" xfId="57" applyFont="1" applyFill="1" applyBorder="1" applyAlignment="1">
      <alignment/>
    </xf>
    <xf numFmtId="1" fontId="12" fillId="19" borderId="13" xfId="57" applyNumberFormat="1" applyFont="1" applyFill="1" applyBorder="1" applyAlignment="1">
      <alignment/>
    </xf>
    <xf numFmtId="9" fontId="12" fillId="19" borderId="14" xfId="57" applyFont="1" applyFill="1" applyBorder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0" fillId="19" borderId="13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="75" zoomScaleNormal="75" zoomScalePageLayoutView="0" workbookViewId="0" topLeftCell="O1">
      <selection activeCell="AF2" sqref="AF2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4.25">
      <c r="A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4.2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4" t="s">
        <v>0</v>
      </c>
      <c r="C4" s="45"/>
      <c r="D4" s="45"/>
      <c r="E4" s="45"/>
      <c r="F4" s="45"/>
      <c r="G4" s="46"/>
      <c r="H4" s="49" t="s">
        <v>16</v>
      </c>
      <c r="I4" s="49"/>
      <c r="J4" s="49"/>
      <c r="K4" s="49"/>
      <c r="L4" s="49"/>
      <c r="M4" s="49"/>
      <c r="N4" s="44" t="s">
        <v>19</v>
      </c>
      <c r="O4" s="45"/>
      <c r="P4" s="45"/>
      <c r="Q4" s="45"/>
      <c r="R4" s="45"/>
      <c r="S4" s="46"/>
      <c r="T4" s="49" t="s">
        <v>1</v>
      </c>
      <c r="U4" s="49"/>
      <c r="V4" s="49"/>
      <c r="W4" s="49"/>
      <c r="X4" s="49"/>
      <c r="Y4" s="49"/>
      <c r="Z4" s="49" t="s">
        <v>2</v>
      </c>
      <c r="AA4" s="49"/>
      <c r="AB4" s="49"/>
      <c r="AC4" s="49"/>
      <c r="AD4" s="49"/>
      <c r="AE4" s="49"/>
      <c r="AF4" s="49" t="s">
        <v>3</v>
      </c>
      <c r="AG4" s="49"/>
      <c r="AH4" s="49"/>
      <c r="AI4" s="49"/>
      <c r="AJ4" s="49"/>
      <c r="AK4" s="52"/>
    </row>
    <row r="5" spans="1:37" ht="14.25">
      <c r="A5" s="7"/>
      <c r="B5" s="47">
        <v>2019</v>
      </c>
      <c r="C5" s="48"/>
      <c r="D5" s="47">
        <v>2020</v>
      </c>
      <c r="E5" s="48"/>
      <c r="F5" s="47" t="s">
        <v>4</v>
      </c>
      <c r="G5" s="48"/>
      <c r="H5" s="47">
        <v>2019</v>
      </c>
      <c r="I5" s="48"/>
      <c r="J5" s="47">
        <v>2020</v>
      </c>
      <c r="K5" s="48"/>
      <c r="L5" s="50" t="s">
        <v>4</v>
      </c>
      <c r="M5" s="50"/>
      <c r="N5" s="47">
        <v>2019</v>
      </c>
      <c r="O5" s="48"/>
      <c r="P5" s="47">
        <v>2020</v>
      </c>
      <c r="Q5" s="48"/>
      <c r="R5" s="47" t="s">
        <v>4</v>
      </c>
      <c r="S5" s="48"/>
      <c r="T5" s="47">
        <v>2019</v>
      </c>
      <c r="U5" s="48"/>
      <c r="V5" s="47">
        <v>2020</v>
      </c>
      <c r="W5" s="48"/>
      <c r="X5" s="50" t="s">
        <v>4</v>
      </c>
      <c r="Y5" s="50"/>
      <c r="Z5" s="47">
        <v>2019</v>
      </c>
      <c r="AA5" s="48"/>
      <c r="AB5" s="47">
        <v>2020</v>
      </c>
      <c r="AC5" s="48"/>
      <c r="AD5" s="50" t="s">
        <v>4</v>
      </c>
      <c r="AE5" s="50"/>
      <c r="AF5" s="47">
        <v>2019</v>
      </c>
      <c r="AG5" s="48"/>
      <c r="AH5" s="47">
        <v>2020</v>
      </c>
      <c r="AI5" s="48"/>
      <c r="AJ5" s="50" t="s">
        <v>4</v>
      </c>
      <c r="AK5" s="53"/>
    </row>
    <row r="6" spans="1:39" ht="26.25" customHeight="1">
      <c r="A6" s="9" t="s">
        <v>8</v>
      </c>
      <c r="B6" s="20">
        <v>5417</v>
      </c>
      <c r="C6" s="19">
        <f>B6/B14</f>
        <v>0.7727532097004279</v>
      </c>
      <c r="D6" s="20">
        <v>5435</v>
      </c>
      <c r="E6" s="19">
        <f>D6/D14</f>
        <v>0.760884782304354</v>
      </c>
      <c r="F6" s="21">
        <f aca="true" t="shared" si="0" ref="F6:F14">D6-B6</f>
        <v>18</v>
      </c>
      <c r="G6" s="19">
        <f aca="true" t="shared" si="1" ref="G6:G14">F6/B6</f>
        <v>0.003322872438619162</v>
      </c>
      <c r="H6" s="20">
        <v>1141</v>
      </c>
      <c r="I6" s="19">
        <f>H6/H14</f>
        <v>0.5620689655172414</v>
      </c>
      <c r="J6" s="20">
        <v>2928</v>
      </c>
      <c r="K6" s="19">
        <f>J6/J14</f>
        <v>0.4589341692789969</v>
      </c>
      <c r="L6" s="21">
        <f aca="true" t="shared" si="2" ref="L6:L14">J6-H6</f>
        <v>1787</v>
      </c>
      <c r="M6" s="19">
        <f aca="true" t="shared" si="3" ref="M6:M14">L6/H6</f>
        <v>1.5661700262927256</v>
      </c>
      <c r="N6" s="20">
        <v>2609</v>
      </c>
      <c r="O6" s="19">
        <f>N6/N14</f>
        <v>0.737213902232269</v>
      </c>
      <c r="P6" s="20">
        <v>3396</v>
      </c>
      <c r="Q6" s="19">
        <f>P6/P14</f>
        <v>0.6984779925956397</v>
      </c>
      <c r="R6" s="21">
        <f>P6-N6</f>
        <v>787</v>
      </c>
      <c r="S6" s="19">
        <f>R6/N6</f>
        <v>0.3016481410502108</v>
      </c>
      <c r="T6" s="20">
        <v>3901</v>
      </c>
      <c r="U6" s="19">
        <f>T6/T14</f>
        <v>0.7430476190476191</v>
      </c>
      <c r="V6" s="20">
        <v>4136</v>
      </c>
      <c r="W6" s="19">
        <f>V6/V14</f>
        <v>0.6902536715620827</v>
      </c>
      <c r="X6" s="21">
        <f>V6-T6</f>
        <v>235</v>
      </c>
      <c r="Y6" s="19">
        <f>X6/T6</f>
        <v>0.060240963855421686</v>
      </c>
      <c r="Z6" s="20">
        <v>1361</v>
      </c>
      <c r="AA6" s="19">
        <f>Z6/Z14</f>
        <v>0.5474658085277554</v>
      </c>
      <c r="AB6" s="20">
        <v>1937</v>
      </c>
      <c r="AC6" s="19">
        <f>AB6/AB14</f>
        <v>0.45965828191741814</v>
      </c>
      <c r="AD6" s="21">
        <f>AB6-Z6</f>
        <v>576</v>
      </c>
      <c r="AE6" s="19">
        <f>AD6/Z6</f>
        <v>0.42321822189566494</v>
      </c>
      <c r="AF6" s="21">
        <f>SUM(B6,H6,N6,T6,Z6)</f>
        <v>14429</v>
      </c>
      <c r="AG6" s="19">
        <f>AF6/AF14</f>
        <v>0.7102633522028058</v>
      </c>
      <c r="AH6" s="21">
        <f>SUM(D6,J6,P6,V6,AB6)</f>
        <v>17832</v>
      </c>
      <c r="AI6" s="22">
        <f>AH6/AH14</f>
        <v>0.6236927704522403</v>
      </c>
      <c r="AJ6" s="21">
        <f>AH6-AF6</f>
        <v>3403</v>
      </c>
      <c r="AK6" s="23">
        <f>AJ6/AF6</f>
        <v>0.23584447986693466</v>
      </c>
      <c r="AL6" s="1"/>
      <c r="AM6" s="1"/>
    </row>
    <row r="7" spans="1:39" ht="26.25" customHeight="1">
      <c r="A7" s="10" t="s">
        <v>6</v>
      </c>
      <c r="B7" s="20">
        <v>720</v>
      </c>
      <c r="C7" s="19">
        <f>B7/B14</f>
        <v>0.10271041369472182</v>
      </c>
      <c r="D7" s="20">
        <v>936</v>
      </c>
      <c r="E7" s="19">
        <f>D7/D14</f>
        <v>0.13103737925241496</v>
      </c>
      <c r="F7" s="21">
        <f t="shared" si="0"/>
        <v>216</v>
      </c>
      <c r="G7" s="19">
        <f t="shared" si="1"/>
        <v>0.3</v>
      </c>
      <c r="H7" s="20">
        <v>746</v>
      </c>
      <c r="I7" s="19">
        <f>H7/H14</f>
        <v>0.367487684729064</v>
      </c>
      <c r="J7" s="20">
        <v>2965</v>
      </c>
      <c r="K7" s="19">
        <f>J7/J14</f>
        <v>0.4647335423197492</v>
      </c>
      <c r="L7" s="21">
        <f t="shared" si="2"/>
        <v>2219</v>
      </c>
      <c r="M7" s="19">
        <f t="shared" si="3"/>
        <v>2.974530831099196</v>
      </c>
      <c r="N7" s="20">
        <v>602</v>
      </c>
      <c r="O7" s="19">
        <f>N7/N14</f>
        <v>0.17010454930771404</v>
      </c>
      <c r="P7" s="20">
        <v>981</v>
      </c>
      <c r="Q7" s="19">
        <f>P7/P14</f>
        <v>0.20176881941587824</v>
      </c>
      <c r="R7" s="21">
        <f aca="true" t="shared" si="4" ref="R7:R14">P7-N7</f>
        <v>379</v>
      </c>
      <c r="S7" s="19">
        <f aca="true" t="shared" si="5" ref="S7:S14">R7/N7</f>
        <v>0.6295681063122923</v>
      </c>
      <c r="T7" s="20">
        <v>721</v>
      </c>
      <c r="U7" s="19">
        <f>T7/T14</f>
        <v>0.13733333333333334</v>
      </c>
      <c r="V7" s="20">
        <v>1115</v>
      </c>
      <c r="W7" s="19">
        <f>V7/V14</f>
        <v>0.18608144192256343</v>
      </c>
      <c r="X7" s="21">
        <f aca="true" t="shared" si="6" ref="X7:X14">V7-T7</f>
        <v>394</v>
      </c>
      <c r="Y7" s="19">
        <f aca="true" t="shared" si="7" ref="Y7:Y14">X7/T7</f>
        <v>0.5464632454923717</v>
      </c>
      <c r="Z7" s="20">
        <v>490</v>
      </c>
      <c r="AA7" s="19">
        <f>Z7/Z14</f>
        <v>0.19710378117457764</v>
      </c>
      <c r="AB7" s="20">
        <v>1407</v>
      </c>
      <c r="AC7" s="19">
        <f>AB7/AB14</f>
        <v>0.3338870431893688</v>
      </c>
      <c r="AD7" s="21">
        <f aca="true" t="shared" si="8" ref="AD7:AD14">AB7-Z7</f>
        <v>917</v>
      </c>
      <c r="AE7" s="19">
        <f aca="true" t="shared" si="9" ref="AE7:AE14">AD7/Z7</f>
        <v>1.8714285714285714</v>
      </c>
      <c r="AF7" s="21">
        <f>SUM(B7,H7,N7,T7,Z7)</f>
        <v>3279</v>
      </c>
      <c r="AG7" s="19">
        <f>AF7/AF14</f>
        <v>0.16140782672901796</v>
      </c>
      <c r="AH7" s="21">
        <f aca="true" t="shared" si="10" ref="AH7:AH13">SUM(D7,J7,P7,V7,AB7)</f>
        <v>7404</v>
      </c>
      <c r="AI7" s="22">
        <f>AH7/AH14</f>
        <v>0.258962610611731</v>
      </c>
      <c r="AJ7" s="21">
        <f aca="true" t="shared" si="11" ref="AJ7:AJ14">AH7-AF7</f>
        <v>4125</v>
      </c>
      <c r="AK7" s="23">
        <f aca="true" t="shared" si="12" ref="AK7:AK14">AJ7/AF7</f>
        <v>1.2580054894784996</v>
      </c>
      <c r="AL7" s="1"/>
      <c r="AM7" s="1"/>
    </row>
    <row r="8" spans="1:39" ht="18" customHeight="1">
      <c r="A8" s="10" t="s">
        <v>7</v>
      </c>
      <c r="B8" s="20">
        <v>278</v>
      </c>
      <c r="C8" s="19">
        <f>B8/B14</f>
        <v>0.03965763195435093</v>
      </c>
      <c r="D8" s="20">
        <v>219</v>
      </c>
      <c r="E8" s="19">
        <f>D8/D14</f>
        <v>0.030659386812263753</v>
      </c>
      <c r="F8" s="21">
        <f t="shared" si="0"/>
        <v>-59</v>
      </c>
      <c r="G8" s="19">
        <f t="shared" si="1"/>
        <v>-0.21223021582733814</v>
      </c>
      <c r="H8" s="20">
        <v>35</v>
      </c>
      <c r="I8" s="19">
        <f>H8/H14</f>
        <v>0.017241379310344827</v>
      </c>
      <c r="J8" s="20">
        <v>85</v>
      </c>
      <c r="K8" s="19">
        <f>J8/J14</f>
        <v>0.013322884012539185</v>
      </c>
      <c r="L8" s="21">
        <f t="shared" si="2"/>
        <v>50</v>
      </c>
      <c r="M8" s="19">
        <f t="shared" si="3"/>
        <v>1.4285714285714286</v>
      </c>
      <c r="N8" s="20">
        <v>86</v>
      </c>
      <c r="O8" s="19">
        <f>N8/N14</f>
        <v>0.024300649901102006</v>
      </c>
      <c r="P8" s="20">
        <v>83</v>
      </c>
      <c r="Q8" s="19">
        <f>P8/P14</f>
        <v>0.01707116412998766</v>
      </c>
      <c r="R8" s="21">
        <f t="shared" si="4"/>
        <v>-3</v>
      </c>
      <c r="S8" s="19">
        <f t="shared" si="5"/>
        <v>-0.03488372093023256</v>
      </c>
      <c r="T8" s="20">
        <v>86</v>
      </c>
      <c r="U8" s="19">
        <f>T8/T14</f>
        <v>0.01638095238095238</v>
      </c>
      <c r="V8" s="20">
        <v>121</v>
      </c>
      <c r="W8" s="19">
        <f>V8/V14</f>
        <v>0.020193591455273698</v>
      </c>
      <c r="X8" s="21">
        <f t="shared" si="6"/>
        <v>35</v>
      </c>
      <c r="Y8" s="19">
        <f t="shared" si="7"/>
        <v>0.4069767441860465</v>
      </c>
      <c r="Z8" s="20">
        <v>224</v>
      </c>
      <c r="AA8" s="19">
        <f>Z8/Z14</f>
        <v>0.09010458567980692</v>
      </c>
      <c r="AB8" s="20">
        <v>406</v>
      </c>
      <c r="AC8" s="19">
        <f>AB8/AB14</f>
        <v>0.09634551495016612</v>
      </c>
      <c r="AD8" s="21">
        <f t="shared" si="8"/>
        <v>182</v>
      </c>
      <c r="AE8" s="19">
        <f t="shared" si="9"/>
        <v>0.8125</v>
      </c>
      <c r="AF8" s="21">
        <f>SUM(B8,H8,N8,T8,Z8)</f>
        <v>709</v>
      </c>
      <c r="AG8" s="19">
        <f>AF8/AF14</f>
        <v>0.03490031996062023</v>
      </c>
      <c r="AH8" s="21">
        <f t="shared" si="10"/>
        <v>914</v>
      </c>
      <c r="AI8" s="22">
        <f>AH8/AH14</f>
        <v>0.03196810185023259</v>
      </c>
      <c r="AJ8" s="21">
        <f t="shared" si="11"/>
        <v>205</v>
      </c>
      <c r="AK8" s="23">
        <f t="shared" si="12"/>
        <v>0.28913963328631875</v>
      </c>
      <c r="AL8" s="1"/>
      <c r="AM8" s="1"/>
    </row>
    <row r="9" spans="1:39" s="13" customFormat="1" ht="29.25" customHeight="1">
      <c r="A9" s="32" t="s">
        <v>13</v>
      </c>
      <c r="B9" s="43">
        <f>SUM(B7:B8)</f>
        <v>998</v>
      </c>
      <c r="C9" s="33">
        <f>B9/B14</f>
        <v>0.14236804564907277</v>
      </c>
      <c r="D9" s="43">
        <f>SUM(D7:D8)</f>
        <v>1155</v>
      </c>
      <c r="E9" s="33">
        <f>D9/D14</f>
        <v>0.1616967660646787</v>
      </c>
      <c r="F9" s="34">
        <f t="shared" si="0"/>
        <v>157</v>
      </c>
      <c r="G9" s="33">
        <f t="shared" si="1"/>
        <v>0.15731462925851702</v>
      </c>
      <c r="H9" s="43">
        <f>SUM(H7:H8)</f>
        <v>781</v>
      </c>
      <c r="I9" s="33">
        <f>H9/H14</f>
        <v>0.3847290640394089</v>
      </c>
      <c r="J9" s="43">
        <f>SUM(J7:J8)</f>
        <v>3050</v>
      </c>
      <c r="K9" s="33">
        <f>J9/J14</f>
        <v>0.4780564263322884</v>
      </c>
      <c r="L9" s="34">
        <f t="shared" si="2"/>
        <v>2269</v>
      </c>
      <c r="M9" s="33">
        <f t="shared" si="3"/>
        <v>2.905249679897567</v>
      </c>
      <c r="N9" s="43">
        <f>SUM(N7:N8)</f>
        <v>688</v>
      </c>
      <c r="O9" s="33">
        <f>N9/N14</f>
        <v>0.19440519920881605</v>
      </c>
      <c r="P9" s="43">
        <f>SUM(P7:P8)</f>
        <v>1064</v>
      </c>
      <c r="Q9" s="33">
        <f>P9/P14</f>
        <v>0.2188399835458659</v>
      </c>
      <c r="R9" s="34">
        <f t="shared" si="4"/>
        <v>376</v>
      </c>
      <c r="S9" s="33">
        <f t="shared" si="5"/>
        <v>0.5465116279069767</v>
      </c>
      <c r="T9" s="43">
        <f>SUM(T7:T8)</f>
        <v>807</v>
      </c>
      <c r="U9" s="33">
        <f>T9/T14</f>
        <v>0.15371428571428572</v>
      </c>
      <c r="V9" s="43">
        <f>SUM(V7:V8)</f>
        <v>1236</v>
      </c>
      <c r="W9" s="33">
        <f>V9/V14</f>
        <v>0.20627503337783712</v>
      </c>
      <c r="X9" s="34">
        <f t="shared" si="6"/>
        <v>429</v>
      </c>
      <c r="Y9" s="33">
        <f t="shared" si="7"/>
        <v>0.5315985130111525</v>
      </c>
      <c r="Z9" s="43">
        <f>SUM(Z7:Z8)</f>
        <v>714</v>
      </c>
      <c r="AA9" s="33">
        <f>Z9/Z14</f>
        <v>0.28720836685438456</v>
      </c>
      <c r="AB9" s="43">
        <f>SUM(AB7:AB8)</f>
        <v>1813</v>
      </c>
      <c r="AC9" s="33">
        <f>AB9/AB14</f>
        <v>0.43023255813953487</v>
      </c>
      <c r="AD9" s="34">
        <f t="shared" si="8"/>
        <v>1099</v>
      </c>
      <c r="AE9" s="33">
        <f t="shared" si="9"/>
        <v>1.5392156862745099</v>
      </c>
      <c r="AF9" s="34">
        <f>SUM(B9,H9,N9,T9,Z9)</f>
        <v>3988</v>
      </c>
      <c r="AG9" s="33">
        <f>AF9/AF14</f>
        <v>0.1963081466896382</v>
      </c>
      <c r="AH9" s="34">
        <f>SUM(D9,J9,P9,V9,AB9)</f>
        <v>8318</v>
      </c>
      <c r="AI9" s="33">
        <f>AH9/AH14</f>
        <v>0.29093071246196356</v>
      </c>
      <c r="AJ9" s="34">
        <f t="shared" si="11"/>
        <v>4330</v>
      </c>
      <c r="AK9" s="35">
        <f t="shared" si="12"/>
        <v>1.0857572718154462</v>
      </c>
      <c r="AL9" s="12"/>
      <c r="AM9" s="12"/>
    </row>
    <row r="10" spans="1:39" s="31" customFormat="1" ht="17.25" customHeight="1">
      <c r="A10" s="9" t="s">
        <v>9</v>
      </c>
      <c r="B10" s="30">
        <v>50</v>
      </c>
      <c r="C10" s="19">
        <f>B10/B14</f>
        <v>0.007132667617689016</v>
      </c>
      <c r="D10" s="30">
        <v>36</v>
      </c>
      <c r="E10" s="19">
        <f>D10/D14</f>
        <v>0.00503989920201596</v>
      </c>
      <c r="F10" s="21">
        <f t="shared" si="0"/>
        <v>-14</v>
      </c>
      <c r="G10" s="19">
        <f t="shared" si="1"/>
        <v>-0.28</v>
      </c>
      <c r="H10" s="30">
        <v>9</v>
      </c>
      <c r="I10" s="19">
        <f>H10/H14</f>
        <v>0.004433497536945813</v>
      </c>
      <c r="J10" s="30">
        <v>59</v>
      </c>
      <c r="K10" s="19">
        <f>J10/J14</f>
        <v>0.009247648902821317</v>
      </c>
      <c r="L10" s="21">
        <f t="shared" si="2"/>
        <v>50</v>
      </c>
      <c r="M10" s="19">
        <f t="shared" si="3"/>
        <v>5.555555555555555</v>
      </c>
      <c r="N10" s="30">
        <v>17</v>
      </c>
      <c r="O10" s="19">
        <f>N10/N14</f>
        <v>0.004803616840915513</v>
      </c>
      <c r="P10" s="30">
        <v>27</v>
      </c>
      <c r="Q10" s="19">
        <f>P10/P14</f>
        <v>0.0055532702591526125</v>
      </c>
      <c r="R10" s="21">
        <f t="shared" si="4"/>
        <v>10</v>
      </c>
      <c r="S10" s="19">
        <f t="shared" si="5"/>
        <v>0.5882352941176471</v>
      </c>
      <c r="T10" s="30">
        <v>18</v>
      </c>
      <c r="U10" s="19">
        <f>T10/T14</f>
        <v>0.0034285714285714284</v>
      </c>
      <c r="V10" s="30">
        <v>23</v>
      </c>
      <c r="W10" s="19">
        <f>V10/V14</f>
        <v>0.0038384512683578105</v>
      </c>
      <c r="X10" s="21">
        <f t="shared" si="6"/>
        <v>5</v>
      </c>
      <c r="Y10" s="19">
        <f t="shared" si="7"/>
        <v>0.2777777777777778</v>
      </c>
      <c r="Z10" s="30">
        <v>10</v>
      </c>
      <c r="AA10" s="19">
        <f>Z10/Z14</f>
        <v>0.004022526146419952</v>
      </c>
      <c r="AB10" s="30">
        <v>8</v>
      </c>
      <c r="AC10" s="19">
        <f>AB10/AB14</f>
        <v>0.0018984337921214998</v>
      </c>
      <c r="AD10" s="21">
        <f t="shared" si="8"/>
        <v>-2</v>
      </c>
      <c r="AE10" s="19">
        <f t="shared" si="9"/>
        <v>-0.2</v>
      </c>
      <c r="AF10" s="21">
        <f>SUM(B10,H10,N10,T10,Z10)</f>
        <v>104</v>
      </c>
      <c r="AG10" s="19">
        <f>AF10/AF14</f>
        <v>0.005119369923701698</v>
      </c>
      <c r="AH10" s="21">
        <f t="shared" si="10"/>
        <v>153</v>
      </c>
      <c r="AI10" s="22">
        <f>AH10/AH14</f>
        <v>0.0053513343359798534</v>
      </c>
      <c r="AJ10" s="21">
        <f t="shared" si="11"/>
        <v>49</v>
      </c>
      <c r="AK10" s="23">
        <f t="shared" si="12"/>
        <v>0.47115384615384615</v>
      </c>
      <c r="AL10" s="1"/>
      <c r="AM10" s="1"/>
    </row>
    <row r="11" spans="1:39" s="13" customFormat="1" ht="21.75" customHeight="1">
      <c r="A11" s="37" t="s">
        <v>10</v>
      </c>
      <c r="B11" s="20">
        <v>345</v>
      </c>
      <c r="C11" s="39">
        <f>B11/B14</f>
        <v>0.049215406562054205</v>
      </c>
      <c r="D11" s="38">
        <v>376</v>
      </c>
      <c r="E11" s="39">
        <f>D11/D14</f>
        <v>0.05263894722105558</v>
      </c>
      <c r="F11" s="40">
        <f t="shared" si="0"/>
        <v>31</v>
      </c>
      <c r="G11" s="39">
        <f t="shared" si="1"/>
        <v>0.08985507246376812</v>
      </c>
      <c r="H11" s="20">
        <v>97</v>
      </c>
      <c r="I11" s="39">
        <f>H11/H14</f>
        <v>0.047783251231527095</v>
      </c>
      <c r="J11" s="38">
        <v>335</v>
      </c>
      <c r="K11" s="39">
        <f>J11/J14</f>
        <v>0.052507836990595615</v>
      </c>
      <c r="L11" s="40">
        <f t="shared" si="2"/>
        <v>238</v>
      </c>
      <c r="M11" s="39">
        <f t="shared" si="3"/>
        <v>2.4536082474226806</v>
      </c>
      <c r="N11" s="20">
        <v>186</v>
      </c>
      <c r="O11" s="39">
        <f>N11/N14</f>
        <v>0.0525572195535462</v>
      </c>
      <c r="P11" s="38">
        <v>330</v>
      </c>
      <c r="Q11" s="39">
        <f>P11/P14</f>
        <v>0.06787330316742081</v>
      </c>
      <c r="R11" s="40">
        <f t="shared" si="4"/>
        <v>144</v>
      </c>
      <c r="S11" s="39">
        <f t="shared" si="5"/>
        <v>0.7741935483870968</v>
      </c>
      <c r="T11" s="20">
        <v>265</v>
      </c>
      <c r="U11" s="39">
        <f>T11/T14</f>
        <v>0.05047619047619047</v>
      </c>
      <c r="V11" s="38">
        <v>391</v>
      </c>
      <c r="W11" s="39">
        <f>V11/V14</f>
        <v>0.06525367156208278</v>
      </c>
      <c r="X11" s="40">
        <f t="shared" si="6"/>
        <v>126</v>
      </c>
      <c r="Y11" s="39">
        <f t="shared" si="7"/>
        <v>0.47547169811320755</v>
      </c>
      <c r="Z11" s="20">
        <v>105</v>
      </c>
      <c r="AA11" s="39">
        <f>Z11/Z14</f>
        <v>0.042236524537409496</v>
      </c>
      <c r="AB11" s="38">
        <v>204</v>
      </c>
      <c r="AC11" s="39">
        <f>AB11/AB14</f>
        <v>0.04841006169909824</v>
      </c>
      <c r="AD11" s="40">
        <f t="shared" si="8"/>
        <v>99</v>
      </c>
      <c r="AE11" s="39">
        <f t="shared" si="9"/>
        <v>0.9428571428571428</v>
      </c>
      <c r="AF11" s="40">
        <f>SUM(B11,H11,N11,T11,Z11)</f>
        <v>998</v>
      </c>
      <c r="AG11" s="39">
        <f>AF11/AF14</f>
        <v>0.049126261383214374</v>
      </c>
      <c r="AH11" s="40">
        <f t="shared" si="10"/>
        <v>1636</v>
      </c>
      <c r="AI11" s="41">
        <f>AH11/AH14</f>
        <v>0.05722080374943164</v>
      </c>
      <c r="AJ11" s="40">
        <f t="shared" si="11"/>
        <v>638</v>
      </c>
      <c r="AK11" s="42">
        <f t="shared" si="12"/>
        <v>0.6392785571142284</v>
      </c>
      <c r="AL11" s="12"/>
      <c r="AM11" s="12"/>
    </row>
    <row r="12" spans="1:39" ht="58.5" customHeight="1">
      <c r="A12" s="9" t="s">
        <v>11</v>
      </c>
      <c r="B12" s="20">
        <v>120</v>
      </c>
      <c r="C12" s="19">
        <f>B12/B14</f>
        <v>0.017118402282453638</v>
      </c>
      <c r="D12" s="20">
        <v>89</v>
      </c>
      <c r="E12" s="19">
        <f>D12/D14</f>
        <v>0.012459750804983901</v>
      </c>
      <c r="F12" s="21">
        <f t="shared" si="0"/>
        <v>-31</v>
      </c>
      <c r="G12" s="19">
        <f t="shared" si="1"/>
        <v>-0.25833333333333336</v>
      </c>
      <c r="H12" s="20">
        <v>2</v>
      </c>
      <c r="I12" s="19">
        <f>H12/H14</f>
        <v>0.0009852216748768472</v>
      </c>
      <c r="J12" s="20">
        <v>3</v>
      </c>
      <c r="K12" s="19">
        <f>J12/J14</f>
        <v>0.0004702194357366771</v>
      </c>
      <c r="L12" s="21">
        <f t="shared" si="2"/>
        <v>1</v>
      </c>
      <c r="M12" s="19">
        <f t="shared" si="3"/>
        <v>0.5</v>
      </c>
      <c r="N12" s="20">
        <v>17</v>
      </c>
      <c r="O12" s="19">
        <f>N12/N14</f>
        <v>0.004803616840915513</v>
      </c>
      <c r="P12" s="20">
        <v>22</v>
      </c>
      <c r="Q12" s="19">
        <f>P12/P14</f>
        <v>0.004524886877828055</v>
      </c>
      <c r="R12" s="21">
        <f t="shared" si="4"/>
        <v>5</v>
      </c>
      <c r="S12" s="19">
        <f t="shared" si="5"/>
        <v>0.29411764705882354</v>
      </c>
      <c r="T12" s="20">
        <v>220</v>
      </c>
      <c r="U12" s="19">
        <f>T12/T14</f>
        <v>0.0419047619047619</v>
      </c>
      <c r="V12" s="20">
        <v>171</v>
      </c>
      <c r="W12" s="19">
        <f>V12/V14</f>
        <v>0.028538050734312415</v>
      </c>
      <c r="X12" s="21">
        <f t="shared" si="6"/>
        <v>-49</v>
      </c>
      <c r="Y12" s="19">
        <f t="shared" si="7"/>
        <v>-0.22272727272727272</v>
      </c>
      <c r="Z12" s="20">
        <v>274</v>
      </c>
      <c r="AA12" s="19">
        <f>Z12/Z14</f>
        <v>0.11021721641190668</v>
      </c>
      <c r="AB12" s="20">
        <v>234</v>
      </c>
      <c r="AC12" s="19">
        <f>AB12/AB14</f>
        <v>0.05552918841955387</v>
      </c>
      <c r="AD12" s="21">
        <f t="shared" si="8"/>
        <v>-40</v>
      </c>
      <c r="AE12" s="19">
        <f t="shared" si="9"/>
        <v>-0.145985401459854</v>
      </c>
      <c r="AF12" s="21">
        <f>SUM(B12,H12,N12,T12,Z12)</f>
        <v>633</v>
      </c>
      <c r="AG12" s="19">
        <f>AF12/AF14</f>
        <v>0.031159241939453606</v>
      </c>
      <c r="AH12" s="21">
        <f t="shared" si="10"/>
        <v>519</v>
      </c>
      <c r="AI12" s="22">
        <f>AH12/AH14</f>
        <v>0.018152565492637544</v>
      </c>
      <c r="AJ12" s="21">
        <f t="shared" si="11"/>
        <v>-114</v>
      </c>
      <c r="AK12" s="23">
        <f t="shared" si="12"/>
        <v>-0.18009478672985782</v>
      </c>
      <c r="AL12" s="1"/>
      <c r="AM12" s="1"/>
    </row>
    <row r="13" spans="1:39" ht="46.5" customHeight="1">
      <c r="A13" s="9" t="s">
        <v>12</v>
      </c>
      <c r="B13" s="20">
        <v>80</v>
      </c>
      <c r="C13" s="19">
        <f>B13/B14</f>
        <v>0.011412268188302425</v>
      </c>
      <c r="D13" s="20">
        <v>52</v>
      </c>
      <c r="E13" s="19">
        <f>D13/D14</f>
        <v>0.007279854402911942</v>
      </c>
      <c r="F13" s="21">
        <f t="shared" si="0"/>
        <v>-28</v>
      </c>
      <c r="G13" s="19">
        <f t="shared" si="1"/>
        <v>-0.35</v>
      </c>
      <c r="H13" s="20">
        <v>0</v>
      </c>
      <c r="I13" s="19">
        <f>H13/H14</f>
        <v>0</v>
      </c>
      <c r="J13" s="20">
        <v>5</v>
      </c>
      <c r="K13" s="19">
        <f>J13/J14</f>
        <v>0.0007836990595611285</v>
      </c>
      <c r="L13" s="21">
        <f t="shared" si="2"/>
        <v>5</v>
      </c>
      <c r="M13" s="19" t="e">
        <f t="shared" si="3"/>
        <v>#DIV/0!</v>
      </c>
      <c r="N13" s="20">
        <v>22</v>
      </c>
      <c r="O13" s="19">
        <f>N13/N14</f>
        <v>0.006216445323537723</v>
      </c>
      <c r="P13" s="20">
        <v>23</v>
      </c>
      <c r="Q13" s="19">
        <f>P13/P14</f>
        <v>0.004730563554092966</v>
      </c>
      <c r="R13" s="21">
        <f t="shared" si="4"/>
        <v>1</v>
      </c>
      <c r="S13" s="19">
        <f t="shared" si="5"/>
        <v>0.045454545454545456</v>
      </c>
      <c r="T13" s="20">
        <v>39</v>
      </c>
      <c r="U13" s="19">
        <f>T13/T14</f>
        <v>0.0074285714285714285</v>
      </c>
      <c r="V13" s="20">
        <v>35</v>
      </c>
      <c r="W13" s="19">
        <f>V13/V14</f>
        <v>0.005841121495327103</v>
      </c>
      <c r="X13" s="21">
        <f t="shared" si="6"/>
        <v>-4</v>
      </c>
      <c r="Y13" s="19">
        <f t="shared" si="7"/>
        <v>-0.10256410256410256</v>
      </c>
      <c r="Z13" s="20">
        <v>22</v>
      </c>
      <c r="AA13" s="19">
        <f>Z13/Z14</f>
        <v>0.008849557522123894</v>
      </c>
      <c r="AB13" s="20">
        <v>18</v>
      </c>
      <c r="AC13" s="19">
        <f>AB13/AB14</f>
        <v>0.004271476032273375</v>
      </c>
      <c r="AD13" s="21">
        <f t="shared" si="8"/>
        <v>-4</v>
      </c>
      <c r="AE13" s="19">
        <f t="shared" si="9"/>
        <v>-0.18181818181818182</v>
      </c>
      <c r="AF13" s="21">
        <f>SUM(B13,H13,N13,T13,Z13)</f>
        <v>163</v>
      </c>
      <c r="AG13" s="19">
        <f>AF13/AF14</f>
        <v>0.008023627861186315</v>
      </c>
      <c r="AH13" s="21">
        <f t="shared" si="10"/>
        <v>133</v>
      </c>
      <c r="AI13" s="22">
        <f>AH13/AH14</f>
        <v>0.0046518135077471936</v>
      </c>
      <c r="AJ13" s="21">
        <f t="shared" si="11"/>
        <v>-30</v>
      </c>
      <c r="AK13" s="23">
        <f t="shared" si="12"/>
        <v>-0.18404907975460122</v>
      </c>
      <c r="AL13" s="1"/>
      <c r="AM13" s="1"/>
    </row>
    <row r="14" spans="1:39" ht="15" thickBot="1">
      <c r="A14" s="11" t="s">
        <v>5</v>
      </c>
      <c r="B14" s="29">
        <f>SUM(B6:B8,B10:B13)</f>
        <v>7010</v>
      </c>
      <c r="C14" s="25">
        <f>B14/B14</f>
        <v>1</v>
      </c>
      <c r="D14" s="24">
        <f>SUM(D6:D8,D10:D13)</f>
        <v>7143</v>
      </c>
      <c r="E14" s="25">
        <f>D14/D14</f>
        <v>1</v>
      </c>
      <c r="F14" s="26">
        <f t="shared" si="0"/>
        <v>133</v>
      </c>
      <c r="G14" s="27">
        <f t="shared" si="1"/>
        <v>0.018972895863052782</v>
      </c>
      <c r="H14" s="29">
        <f>SUM(H6:H8,H10:H13)</f>
        <v>2030</v>
      </c>
      <c r="I14" s="25">
        <f>H14/H14</f>
        <v>1</v>
      </c>
      <c r="J14" s="24">
        <f>SUM(J6:J8,J10:J13)</f>
        <v>6380</v>
      </c>
      <c r="K14" s="25">
        <f>J14/J14</f>
        <v>1</v>
      </c>
      <c r="L14" s="26">
        <f t="shared" si="2"/>
        <v>4350</v>
      </c>
      <c r="M14" s="27">
        <f t="shared" si="3"/>
        <v>2.142857142857143</v>
      </c>
      <c r="N14" s="29">
        <f>SUM(N6:N8,N10:N13)</f>
        <v>3539</v>
      </c>
      <c r="O14" s="25">
        <f>N14/N14</f>
        <v>1</v>
      </c>
      <c r="P14" s="24">
        <f>SUM(P6:P8,P10:P13)</f>
        <v>4862</v>
      </c>
      <c r="Q14" s="25">
        <f>P14/P14</f>
        <v>1</v>
      </c>
      <c r="R14" s="26">
        <f t="shared" si="4"/>
        <v>1323</v>
      </c>
      <c r="S14" s="27">
        <f t="shared" si="5"/>
        <v>0.3738344165018367</v>
      </c>
      <c r="T14" s="29">
        <f>SUM(T10:T13,T6:T8)</f>
        <v>5250</v>
      </c>
      <c r="U14" s="25">
        <f>T14/T14</f>
        <v>1</v>
      </c>
      <c r="V14" s="24">
        <f>SUM(V6:V8,V10:V13)</f>
        <v>5992</v>
      </c>
      <c r="W14" s="25">
        <f>V14/V14</f>
        <v>1</v>
      </c>
      <c r="X14" s="26">
        <f t="shared" si="6"/>
        <v>742</v>
      </c>
      <c r="Y14" s="27">
        <f t="shared" si="7"/>
        <v>0.14133333333333334</v>
      </c>
      <c r="Z14" s="29">
        <f>SUM(Z10:Z13,Z6:Z8)</f>
        <v>2486</v>
      </c>
      <c r="AA14" s="25">
        <f>Z14/Z14</f>
        <v>1</v>
      </c>
      <c r="AB14" s="24">
        <f>SUM(AB6:AB8,AB10:AB13)</f>
        <v>4214</v>
      </c>
      <c r="AC14" s="25">
        <f>AB14/AB14</f>
        <v>1</v>
      </c>
      <c r="AD14" s="26">
        <f t="shared" si="8"/>
        <v>1728</v>
      </c>
      <c r="AE14" s="27">
        <f t="shared" si="9"/>
        <v>0.6950925181013676</v>
      </c>
      <c r="AF14" s="26">
        <f>SUM(B14,H14,N14,T14,Z14)</f>
        <v>20315</v>
      </c>
      <c r="AG14" s="25">
        <f>AF14/AF14</f>
        <v>1</v>
      </c>
      <c r="AH14" s="26">
        <f>SUM(D14,J14,P14,V14,AB14)</f>
        <v>28591</v>
      </c>
      <c r="AI14" s="25">
        <f>AH14/AH14</f>
        <v>1</v>
      </c>
      <c r="AJ14" s="26">
        <f t="shared" si="11"/>
        <v>8276</v>
      </c>
      <c r="AK14" s="28">
        <f t="shared" si="12"/>
        <v>0.4073837066207236</v>
      </c>
      <c r="AL14" s="1"/>
      <c r="AM14" s="1"/>
    </row>
    <row r="15" spans="1:37" ht="21.75" customHeight="1">
      <c r="A15" s="51" t="s">
        <v>17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"/>
      <c r="S15" s="1"/>
      <c r="U15" s="1"/>
      <c r="V15" s="1"/>
      <c r="W15" s="1"/>
      <c r="X15" s="1"/>
      <c r="Y15" s="1"/>
      <c r="AA15" s="1"/>
      <c r="AB15" s="1"/>
      <c r="AC15" s="1"/>
      <c r="AD15" s="1"/>
      <c r="AE15" s="1"/>
      <c r="AF15" s="1"/>
      <c r="AG15" s="1"/>
      <c r="AH15" s="1"/>
      <c r="AI15" s="3"/>
      <c r="AJ15" s="1"/>
      <c r="AK15" s="1"/>
    </row>
    <row r="16" spans="1:27" ht="14.25">
      <c r="A16" s="4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/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>
      <c r="A17" s="1"/>
      <c r="C17" s="1"/>
      <c r="D17" s="1"/>
      <c r="E17" s="1"/>
      <c r="F17" s="1"/>
      <c r="N17"/>
      <c r="O17" s="1"/>
      <c r="P17" s="6" t="s">
        <v>14</v>
      </c>
      <c r="Q17" s="1"/>
      <c r="S17" s="1"/>
      <c r="T17" s="1"/>
      <c r="U17" s="1"/>
      <c r="V17" s="1"/>
      <c r="W17" s="1"/>
      <c r="X17" s="1"/>
      <c r="Y17" s="1"/>
      <c r="Z17" s="1"/>
      <c r="AA17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5:Q15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</cp:lastModifiedBy>
  <cp:lastPrinted>2020-05-08T08:59:03Z</cp:lastPrinted>
  <dcterms:created xsi:type="dcterms:W3CDTF">2011-02-02T11:32:10Z</dcterms:created>
  <dcterms:modified xsi:type="dcterms:W3CDTF">2020-05-13T10:57:50Z</dcterms:modified>
  <cp:category/>
  <cp:version/>
  <cp:contentType/>
  <cp:contentStatus/>
</cp:coreProperties>
</file>